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K\Documents\EPS\TEAM 1\"/>
    </mc:Choice>
  </mc:AlternateContent>
  <xr:revisionPtr revIDLastSave="0" documentId="13_ncr:1_{FEB3A292-C969-4855-A094-66380BBC0D9D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Power Budget" sheetId="1" r:id="rId1"/>
  </sheets>
  <calcPr calcId="181029"/>
</workbook>
</file>

<file path=xl/calcChain.xml><?xml version="1.0" encoding="utf-8"?>
<calcChain xmlns="http://schemas.openxmlformats.org/spreadsheetml/2006/main">
  <c r="F16" i="1" l="1"/>
  <c r="J16" i="1"/>
  <c r="G16" i="1"/>
  <c r="J18" i="1" l="1"/>
  <c r="G3" i="1"/>
  <c r="J3" i="1" s="1"/>
  <c r="J8" i="1"/>
  <c r="G4" i="1"/>
  <c r="J4" i="1" s="1"/>
  <c r="G5" i="1"/>
  <c r="J5" i="1" s="1"/>
  <c r="G6" i="1"/>
  <c r="J6" i="1" s="1"/>
  <c r="G7" i="1"/>
  <c r="J7" i="1" s="1"/>
  <c r="G8" i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</calcChain>
</file>

<file path=xl/sharedStrings.xml><?xml version="1.0" encoding="utf-8"?>
<sst xmlns="http://schemas.openxmlformats.org/spreadsheetml/2006/main" count="56" uniqueCount="54">
  <si>
    <t>No</t>
  </si>
  <si>
    <t>Rating (W)</t>
  </si>
  <si>
    <t>Usage/Day (h)</t>
  </si>
  <si>
    <t>Units</t>
  </si>
  <si>
    <t>Voltage (V)</t>
  </si>
  <si>
    <t>Current (A)</t>
  </si>
  <si>
    <t>DC-DC Converter</t>
  </si>
  <si>
    <t>Daily Consumption (Wh)</t>
  </si>
  <si>
    <t>Schuko laptop outlets</t>
  </si>
  <si>
    <t>–</t>
  </si>
  <si>
    <t>MikroTik wAP ac V2 (Wi‑Fi router)</t>
  </si>
  <si>
    <t>ESP32 Dev Board (NodeMCU‑32S)</t>
  </si>
  <si>
    <t>Victron SmartShunt 500 + Lynx Distributor (quiescent)</t>
  </si>
  <si>
    <t>TOTAL daily load</t>
  </si>
  <si>
    <t>Component</t>
  </si>
  <si>
    <t>USB‑C fast‑charge outlets</t>
  </si>
  <si>
    <t>Mikrocontroller</t>
  </si>
  <si>
    <t>RS PRO LS LED strips (1 m)</t>
  </si>
  <si>
    <t>Light</t>
  </si>
  <si>
    <t>Coolgear CG‑CSPDINH‑3 (DIN USB hub) (Own energy draw)</t>
  </si>
  <si>
    <t>Table Actuator</t>
  </si>
  <si>
    <t>Bench Actuator</t>
  </si>
  <si>
    <t>USB-C outlets</t>
  </si>
  <si>
    <t>Laptop outlets (Schuko)</t>
  </si>
  <si>
    <t>Victron Phoenix 12/500</t>
  </si>
  <si>
    <t>Charge controller</t>
  </si>
  <si>
    <t>Victron SmartSolar MPPT 150/100 (stand-by)</t>
  </si>
  <si>
    <t>Voltage System</t>
  </si>
  <si>
    <t>12 V DC</t>
  </si>
  <si>
    <t>Total Amps</t>
  </si>
  <si>
    <t xml:space="preserve">Total W </t>
  </si>
  <si>
    <t>Power Monitor</t>
  </si>
  <si>
    <t>Power generated a day</t>
  </si>
  <si>
    <t>Jinko Tiger Pro 535 W</t>
  </si>
  <si>
    <t>Solar Panel (x2)</t>
  </si>
  <si>
    <t>Power Budget</t>
  </si>
  <si>
    <t xml:space="preserve">Bewinnerqh64p1gkzn-05 700m </t>
  </si>
  <si>
    <t>EVOR Linear Actuator 12V 310mm</t>
  </si>
  <si>
    <t>WiFi router</t>
  </si>
  <si>
    <t>Inverter</t>
  </si>
  <si>
    <t>Sensors</t>
  </si>
  <si>
    <t>Light, Temp, Humidity, Pressure</t>
  </si>
  <si>
    <t>Power storage capacity</t>
  </si>
  <si>
    <t>Extralink LiFePO₄ 12.8 V 40 Ah</t>
  </si>
  <si>
    <t>Appliance, Model</t>
  </si>
  <si>
    <t xml:space="preserve">Voltage </t>
  </si>
  <si>
    <t>Capacity</t>
  </si>
  <si>
    <t>Lithium Iron Phosphate-Batterie</t>
  </si>
  <si>
    <t>Total Capacities</t>
  </si>
  <si>
    <t>TOTAL daily generation</t>
  </si>
  <si>
    <t>50Ah (640Wh)</t>
  </si>
  <si>
    <t>150 Ah (1920Wh)</t>
  </si>
  <si>
    <t>Usable capacity (90% discharge)</t>
  </si>
  <si>
    <t>135 Ah ( 1728 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</si>
</sst>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rgb="FF4F81BD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5" borderId="0" xfId="0" applyFill="1"/>
    <xf numFmtId="0" fontId="0" fillId="5" borderId="1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2" fontId="2" fillId="5" borderId="1" xfId="0" applyNumberFormat="1" applyFont="1" applyFill="1" applyBorder="1" applyAlignment="1">
      <alignment vertical="center" wrapText="1"/>
    </xf>
    <xf numFmtId="0" fontId="0" fillId="2" borderId="1" xfId="0" applyFill="1" applyBorder="1"/>
    <xf numFmtId="0" fontId="0" fillId="0" borderId="1" xfId="0" applyBorder="1"/>
    <xf numFmtId="0" fontId="0" fillId="5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1" fontId="0" fillId="0" borderId="1" xfId="0" applyNumberFormat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" fontId="0" fillId="5" borderId="1" xfId="0" applyNumberFormat="1" applyFill="1" applyBorder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0" fillId="2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4" xfId="0" applyBorder="1"/>
    <xf numFmtId="0" fontId="0" fillId="0" borderId="3" xfId="0" applyBorder="1"/>
    <xf numFmtId="0" fontId="0" fillId="5" borderId="5" xfId="0" applyFill="1" applyBorder="1"/>
    <xf numFmtId="0" fontId="2" fillId="0" borderId="5" xfId="0" applyFont="1" applyBorder="1"/>
    <xf numFmtId="2" fontId="2" fillId="0" borderId="5" xfId="0" applyNumberFormat="1" applyFont="1" applyBorder="1"/>
    <xf numFmtId="0" fontId="0" fillId="0" borderId="5" xfId="0" applyBorder="1"/>
    <xf numFmtId="1" fontId="0" fillId="0" borderId="5" xfId="0" applyNumberFormat="1" applyBorder="1"/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0" fillId="7" borderId="7" xfId="0" applyFill="1" applyBorder="1"/>
    <xf numFmtId="1" fontId="0" fillId="7" borderId="7" xfId="0" applyNumberFormat="1" applyFill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2" fillId="0" borderId="10" xfId="0" applyFont="1" applyBorder="1"/>
    <xf numFmtId="2" fontId="0" fillId="0" borderId="10" xfId="0" applyNumberFormat="1" applyBorder="1"/>
    <xf numFmtId="1" fontId="0" fillId="0" borderId="10" xfId="0" applyNumberFormat="1" applyBorder="1"/>
    <xf numFmtId="0" fontId="2" fillId="7" borderId="8" xfId="0" applyFont="1" applyFill="1" applyBorder="1"/>
    <xf numFmtId="2" fontId="2" fillId="10" borderId="5" xfId="0" applyNumberFormat="1" applyFont="1" applyFill="1" applyBorder="1"/>
    <xf numFmtId="2" fontId="2" fillId="10" borderId="11" xfId="0" applyNumberFormat="1" applyFont="1" applyFill="1" applyBorder="1"/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topLeftCell="B1" zoomScale="85" zoomScaleNormal="85" workbookViewId="0">
      <selection activeCell="D12" sqref="D12"/>
    </sheetView>
  </sheetViews>
  <sheetFormatPr baseColWidth="10" defaultColWidth="9.06640625" defaultRowHeight="14.25" x14ac:dyDescent="0.45"/>
  <cols>
    <col min="3" max="3" width="33.1328125" customWidth="1"/>
    <col min="4" max="6" width="28.59765625" customWidth="1"/>
    <col min="7" max="7" width="13.9296875" customWidth="1"/>
    <col min="8" max="8" width="17.9296875" customWidth="1"/>
    <col min="9" max="9" width="15.19921875" customWidth="1"/>
    <col min="10" max="10" width="26.9296875" customWidth="1"/>
    <col min="11" max="11" width="24.19921875" customWidth="1"/>
    <col min="12" max="12" width="25.265625" customWidth="1"/>
  </cols>
  <sheetData>
    <row r="1" spans="1:16" x14ac:dyDescent="0.45">
      <c r="A1" s="3"/>
      <c r="B1" s="27" t="s">
        <v>35</v>
      </c>
      <c r="C1" s="28"/>
      <c r="D1" s="29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45">
      <c r="A2" s="3"/>
      <c r="B2" s="26" t="s">
        <v>0</v>
      </c>
      <c r="C2" s="26" t="s">
        <v>14</v>
      </c>
      <c r="D2" s="4" t="s">
        <v>44</v>
      </c>
      <c r="E2" s="4" t="s">
        <v>4</v>
      </c>
      <c r="F2" s="4" t="s">
        <v>5</v>
      </c>
      <c r="G2" s="4" t="s">
        <v>1</v>
      </c>
      <c r="H2" s="4" t="s">
        <v>2</v>
      </c>
      <c r="I2" s="4" t="s">
        <v>3</v>
      </c>
      <c r="J2" s="4" t="s">
        <v>7</v>
      </c>
      <c r="K2" s="21"/>
      <c r="L2" s="21"/>
      <c r="M2" s="3"/>
      <c r="N2" s="3"/>
      <c r="O2" s="3"/>
      <c r="P2" s="3"/>
    </row>
    <row r="3" spans="1:16" x14ac:dyDescent="0.45">
      <c r="A3" s="3"/>
      <c r="B3" s="5">
        <v>1</v>
      </c>
      <c r="C3" s="5" t="s">
        <v>22</v>
      </c>
      <c r="D3" s="6" t="s">
        <v>15</v>
      </c>
      <c r="E3" s="7">
        <v>12</v>
      </c>
      <c r="F3" s="7">
        <v>3.75</v>
      </c>
      <c r="G3" s="7">
        <f>E3*F3</f>
        <v>45</v>
      </c>
      <c r="H3" s="7">
        <v>8</v>
      </c>
      <c r="I3" s="22">
        <v>3</v>
      </c>
      <c r="J3" s="8">
        <f>G3*H3*I3</f>
        <v>1080</v>
      </c>
      <c r="K3" s="13"/>
      <c r="L3" s="13"/>
      <c r="M3" s="3"/>
      <c r="N3" s="3"/>
      <c r="O3" s="3"/>
      <c r="P3" s="3"/>
    </row>
    <row r="4" spans="1:16" x14ac:dyDescent="0.45">
      <c r="A4" s="3"/>
      <c r="B4" s="9">
        <v>2</v>
      </c>
      <c r="C4" s="9" t="s">
        <v>23</v>
      </c>
      <c r="D4" s="10" t="s">
        <v>8</v>
      </c>
      <c r="E4" s="11">
        <v>230</v>
      </c>
      <c r="F4" s="11">
        <v>0.28000000000000003</v>
      </c>
      <c r="G4" s="11">
        <f t="shared" ref="G4:G14" si="0">E4*F4</f>
        <v>64.400000000000006</v>
      </c>
      <c r="H4" s="11">
        <v>8</v>
      </c>
      <c r="I4" s="23">
        <v>2</v>
      </c>
      <c r="J4" s="12">
        <f t="shared" ref="J4:J14" si="1">G4*H4*I4</f>
        <v>1030.4000000000001</v>
      </c>
      <c r="K4" s="13"/>
      <c r="L4" s="13"/>
      <c r="M4" s="3"/>
      <c r="N4" s="3"/>
      <c r="O4" s="3"/>
      <c r="P4" s="3"/>
    </row>
    <row r="5" spans="1:16" x14ac:dyDescent="0.45">
      <c r="A5" s="3"/>
      <c r="B5" s="5">
        <v>3</v>
      </c>
      <c r="C5" s="5" t="s">
        <v>38</v>
      </c>
      <c r="D5" s="6" t="s">
        <v>10</v>
      </c>
      <c r="E5" s="7">
        <v>12</v>
      </c>
      <c r="F5" s="7">
        <v>0.75</v>
      </c>
      <c r="G5" s="7">
        <f t="shared" si="0"/>
        <v>9</v>
      </c>
      <c r="H5" s="7">
        <v>24</v>
      </c>
      <c r="I5" s="22">
        <v>1</v>
      </c>
      <c r="J5" s="8">
        <f t="shared" si="1"/>
        <v>216</v>
      </c>
      <c r="K5" s="13"/>
      <c r="L5" s="13"/>
      <c r="M5" s="3"/>
      <c r="N5" s="3"/>
      <c r="O5" s="3"/>
      <c r="P5" s="3"/>
    </row>
    <row r="6" spans="1:16" x14ac:dyDescent="0.45">
      <c r="A6" s="3"/>
      <c r="B6" s="9">
        <v>4</v>
      </c>
      <c r="C6" s="9" t="s">
        <v>16</v>
      </c>
      <c r="D6" s="10" t="s">
        <v>11</v>
      </c>
      <c r="E6" s="11">
        <v>5</v>
      </c>
      <c r="F6" s="11">
        <v>0.25</v>
      </c>
      <c r="G6" s="11">
        <f t="shared" si="0"/>
        <v>1.25</v>
      </c>
      <c r="H6" s="11">
        <v>24</v>
      </c>
      <c r="I6" s="23">
        <v>1</v>
      </c>
      <c r="J6" s="12">
        <f t="shared" si="1"/>
        <v>30</v>
      </c>
      <c r="K6" s="13"/>
      <c r="L6" s="13"/>
      <c r="M6" s="3"/>
      <c r="N6" s="3"/>
      <c r="O6" s="3"/>
      <c r="P6" s="3"/>
    </row>
    <row r="7" spans="1:16" ht="28.5" x14ac:dyDescent="0.45">
      <c r="A7" s="3"/>
      <c r="B7" s="13">
        <v>5</v>
      </c>
      <c r="C7" s="19" t="s">
        <v>6</v>
      </c>
      <c r="D7" s="14" t="s">
        <v>19</v>
      </c>
      <c r="E7" s="15">
        <v>12</v>
      </c>
      <c r="F7" s="15">
        <v>0.2</v>
      </c>
      <c r="G7" s="7">
        <f t="shared" si="0"/>
        <v>2.4000000000000004</v>
      </c>
      <c r="H7" s="15">
        <v>8</v>
      </c>
      <c r="I7" s="24">
        <v>1</v>
      </c>
      <c r="J7" s="16">
        <f t="shared" si="1"/>
        <v>19.200000000000003</v>
      </c>
      <c r="K7" s="13"/>
      <c r="L7" s="13"/>
      <c r="M7" s="3"/>
      <c r="N7" s="3"/>
      <c r="O7" s="3"/>
      <c r="P7" s="3"/>
    </row>
    <row r="8" spans="1:16" s="1" customFormat="1" x14ac:dyDescent="0.45">
      <c r="A8" s="3"/>
      <c r="B8" s="9">
        <v>6</v>
      </c>
      <c r="C8" s="9" t="s">
        <v>18</v>
      </c>
      <c r="D8" s="10" t="s">
        <v>17</v>
      </c>
      <c r="E8" s="11">
        <v>12</v>
      </c>
      <c r="F8" s="11">
        <v>0.42</v>
      </c>
      <c r="G8" s="11">
        <f t="shared" si="0"/>
        <v>5.04</v>
      </c>
      <c r="H8" s="11">
        <v>4</v>
      </c>
      <c r="I8" s="23">
        <v>3</v>
      </c>
      <c r="J8" s="12">
        <f>G8*H8*I8</f>
        <v>60.480000000000004</v>
      </c>
      <c r="K8" s="13"/>
      <c r="L8" s="13"/>
      <c r="M8" s="3"/>
      <c r="N8" s="3"/>
      <c r="O8" s="3"/>
      <c r="P8" s="3"/>
    </row>
    <row r="9" spans="1:16" s="2" customFormat="1" ht="28.5" x14ac:dyDescent="0.45">
      <c r="A9" s="3"/>
      <c r="B9" s="13">
        <v>7</v>
      </c>
      <c r="C9" s="13" t="s">
        <v>20</v>
      </c>
      <c r="D9" s="14" t="s">
        <v>37</v>
      </c>
      <c r="E9" s="15">
        <v>12</v>
      </c>
      <c r="F9" s="15">
        <v>4</v>
      </c>
      <c r="G9" s="7">
        <f t="shared" si="0"/>
        <v>48</v>
      </c>
      <c r="H9" s="15">
        <v>0.25</v>
      </c>
      <c r="I9" s="24">
        <v>3</v>
      </c>
      <c r="J9" s="16">
        <f>G9*H9*I9</f>
        <v>36</v>
      </c>
      <c r="K9" s="13"/>
      <c r="L9" s="13"/>
      <c r="M9" s="3"/>
      <c r="N9" s="3"/>
      <c r="O9" s="3"/>
      <c r="P9" s="3"/>
    </row>
    <row r="10" spans="1:16" s="1" customFormat="1" x14ac:dyDescent="0.45">
      <c r="A10" s="3"/>
      <c r="B10" s="9">
        <v>8</v>
      </c>
      <c r="C10" s="9" t="s">
        <v>21</v>
      </c>
      <c r="D10" s="10" t="s">
        <v>36</v>
      </c>
      <c r="E10" s="11">
        <v>12</v>
      </c>
      <c r="F10" s="11">
        <v>5</v>
      </c>
      <c r="G10" s="11">
        <f t="shared" si="0"/>
        <v>60</v>
      </c>
      <c r="H10" s="11">
        <v>0.25</v>
      </c>
      <c r="I10" s="23">
        <v>6</v>
      </c>
      <c r="J10" s="12">
        <f t="shared" si="1"/>
        <v>90</v>
      </c>
      <c r="K10" s="3"/>
      <c r="L10" s="3"/>
      <c r="M10" s="3"/>
      <c r="N10" s="3"/>
      <c r="O10" s="3"/>
      <c r="P10" s="3"/>
    </row>
    <row r="11" spans="1:16" s="2" customFormat="1" x14ac:dyDescent="0.45">
      <c r="A11" s="3"/>
      <c r="B11" s="13">
        <v>9</v>
      </c>
      <c r="C11" s="19" t="s">
        <v>39</v>
      </c>
      <c r="D11" s="14" t="s">
        <v>24</v>
      </c>
      <c r="E11" s="15">
        <v>12</v>
      </c>
      <c r="F11" s="15">
        <v>0.8</v>
      </c>
      <c r="G11" s="7">
        <f t="shared" si="0"/>
        <v>9.6000000000000014</v>
      </c>
      <c r="H11" s="15">
        <v>8</v>
      </c>
      <c r="I11" s="24">
        <v>1</v>
      </c>
      <c r="J11" s="16">
        <f t="shared" si="1"/>
        <v>76.800000000000011</v>
      </c>
      <c r="K11" s="3"/>
      <c r="L11" s="3"/>
      <c r="M11" s="3"/>
      <c r="N11" s="3"/>
      <c r="O11" s="3"/>
      <c r="P11" s="3"/>
    </row>
    <row r="12" spans="1:16" s="1" customFormat="1" ht="28.5" x14ac:dyDescent="0.45">
      <c r="A12" s="3"/>
      <c r="B12" s="9">
        <v>10</v>
      </c>
      <c r="C12" s="20" t="s">
        <v>25</v>
      </c>
      <c r="D12" s="10" t="s">
        <v>26</v>
      </c>
      <c r="E12" s="11">
        <v>12</v>
      </c>
      <c r="F12" s="11">
        <v>0.04</v>
      </c>
      <c r="G12" s="11">
        <f t="shared" si="0"/>
        <v>0.48</v>
      </c>
      <c r="H12" s="11">
        <v>20</v>
      </c>
      <c r="I12" s="23">
        <v>1</v>
      </c>
      <c r="J12" s="12">
        <f t="shared" si="1"/>
        <v>9.6</v>
      </c>
      <c r="K12" s="3"/>
      <c r="L12" s="3"/>
      <c r="M12" s="3"/>
      <c r="N12" s="3"/>
      <c r="O12" s="3"/>
      <c r="P12" s="3"/>
    </row>
    <row r="13" spans="1:16" s="2" customFormat="1" ht="28.5" x14ac:dyDescent="0.45">
      <c r="A13" s="3"/>
      <c r="B13" s="13">
        <v>11</v>
      </c>
      <c r="C13" s="19" t="s">
        <v>31</v>
      </c>
      <c r="D13" s="14" t="s">
        <v>12</v>
      </c>
      <c r="E13" s="15">
        <v>12</v>
      </c>
      <c r="F13" s="15">
        <v>2.5000000000000001E-3</v>
      </c>
      <c r="G13" s="7">
        <f t="shared" si="0"/>
        <v>0.03</v>
      </c>
      <c r="H13" s="15">
        <v>24</v>
      </c>
      <c r="I13" s="24">
        <v>1</v>
      </c>
      <c r="J13" s="16">
        <f t="shared" si="1"/>
        <v>0.72</v>
      </c>
      <c r="K13" s="3"/>
      <c r="L13" s="3"/>
      <c r="M13" s="3"/>
      <c r="N13" s="3"/>
      <c r="O13" s="3"/>
      <c r="P13" s="3"/>
    </row>
    <row r="14" spans="1:16" s="1" customFormat="1" x14ac:dyDescent="0.45">
      <c r="A14" s="3"/>
      <c r="B14" s="9">
        <v>12</v>
      </c>
      <c r="C14" s="9" t="s">
        <v>40</v>
      </c>
      <c r="D14" s="10" t="s">
        <v>41</v>
      </c>
      <c r="E14" s="17">
        <v>5</v>
      </c>
      <c r="F14" s="17">
        <v>0.01</v>
      </c>
      <c r="G14" s="11">
        <f t="shared" si="0"/>
        <v>0.05</v>
      </c>
      <c r="H14" s="11">
        <v>24</v>
      </c>
      <c r="I14" s="23">
        <v>5</v>
      </c>
      <c r="J14" s="12">
        <f t="shared" si="1"/>
        <v>6.0000000000000009</v>
      </c>
      <c r="K14" s="3"/>
      <c r="L14" s="3"/>
      <c r="M14" s="3"/>
      <c r="N14" s="3"/>
      <c r="O14" s="3"/>
      <c r="P14" s="3"/>
    </row>
    <row r="15" spans="1:16" s="2" customFormat="1" x14ac:dyDescent="0.45">
      <c r="A15" s="3"/>
      <c r="B15" s="13"/>
      <c r="C15" s="13"/>
      <c r="D15" s="14"/>
      <c r="E15" s="16" t="s">
        <v>27</v>
      </c>
      <c r="F15" s="16" t="s">
        <v>29</v>
      </c>
      <c r="G15" s="16" t="s">
        <v>30</v>
      </c>
      <c r="H15" s="15" t="s">
        <v>9</v>
      </c>
      <c r="I15" s="24" t="s">
        <v>9</v>
      </c>
      <c r="J15" s="16" t="s">
        <v>13</v>
      </c>
      <c r="K15" s="3"/>
      <c r="L15" s="3"/>
      <c r="M15" s="3"/>
      <c r="N15" s="3"/>
      <c r="O15" s="3"/>
      <c r="P15" s="3"/>
    </row>
    <row r="16" spans="1:16" ht="14.65" thickBot="1" x14ac:dyDescent="0.5">
      <c r="A16" s="3"/>
      <c r="B16" s="37"/>
      <c r="C16" s="37"/>
      <c r="D16" s="37"/>
      <c r="E16" s="38" t="s">
        <v>28</v>
      </c>
      <c r="F16" s="39">
        <f>SUM(F3:F14)</f>
        <v>15.5025</v>
      </c>
      <c r="G16" s="39">
        <f>SUM(G3:G14)</f>
        <v>245.25000000000003</v>
      </c>
      <c r="H16" s="40"/>
      <c r="I16" s="41"/>
      <c r="J16" s="52">
        <f>SUM(J3:J14)</f>
        <v>2655.2</v>
      </c>
      <c r="K16" s="18"/>
      <c r="L16" s="18"/>
      <c r="M16" s="3"/>
      <c r="N16" s="3"/>
      <c r="O16" s="3"/>
      <c r="P16" s="3"/>
    </row>
    <row r="17" spans="1:16" x14ac:dyDescent="0.45">
      <c r="A17" s="35"/>
      <c r="B17" s="42" t="s">
        <v>32</v>
      </c>
      <c r="C17" s="43"/>
      <c r="D17" s="43"/>
      <c r="E17" s="44"/>
      <c r="F17" s="44"/>
      <c r="G17" s="44"/>
      <c r="H17" s="44"/>
      <c r="I17" s="45"/>
      <c r="J17" s="51" t="s">
        <v>49</v>
      </c>
      <c r="K17" s="36"/>
      <c r="L17" s="18"/>
      <c r="M17" s="18"/>
      <c r="N17" s="18"/>
      <c r="O17" s="18"/>
      <c r="P17" s="18"/>
    </row>
    <row r="18" spans="1:16" ht="14.65" thickBot="1" x14ac:dyDescent="0.5">
      <c r="A18" s="35"/>
      <c r="B18" s="46">
        <v>14</v>
      </c>
      <c r="C18" s="47" t="s">
        <v>34</v>
      </c>
      <c r="D18" s="48" t="s">
        <v>33</v>
      </c>
      <c r="E18" s="49">
        <v>41.1</v>
      </c>
      <c r="F18" s="49">
        <v>13</v>
      </c>
      <c r="G18" s="49">
        <v>535</v>
      </c>
      <c r="H18" s="49">
        <v>4</v>
      </c>
      <c r="I18" s="50">
        <v>2</v>
      </c>
      <c r="J18" s="53">
        <f>G18*H18*I18</f>
        <v>4280</v>
      </c>
      <c r="K18" s="36"/>
      <c r="L18" s="18"/>
      <c r="M18" s="18"/>
      <c r="N18" s="18"/>
      <c r="O18" s="18"/>
      <c r="P18" s="18"/>
    </row>
    <row r="19" spans="1:16" x14ac:dyDescent="0.45">
      <c r="E19" s="30"/>
    </row>
    <row r="20" spans="1:16" x14ac:dyDescent="0.45">
      <c r="B20" s="31" t="s">
        <v>42</v>
      </c>
      <c r="C20" s="31"/>
      <c r="D20" s="31"/>
      <c r="E20" s="58" t="s">
        <v>45</v>
      </c>
      <c r="F20" s="58" t="s">
        <v>46</v>
      </c>
      <c r="G20" s="58" t="s">
        <v>3</v>
      </c>
      <c r="H20" s="32" t="s">
        <v>48</v>
      </c>
      <c r="I20" s="54" t="s">
        <v>52</v>
      </c>
      <c r="J20" s="55"/>
    </row>
    <row r="21" spans="1:16" x14ac:dyDescent="0.45">
      <c r="B21" s="9">
        <v>15</v>
      </c>
      <c r="C21" s="17" t="s">
        <v>47</v>
      </c>
      <c r="D21" s="17" t="s">
        <v>43</v>
      </c>
      <c r="E21" s="17">
        <v>12</v>
      </c>
      <c r="F21" s="33" t="s">
        <v>50</v>
      </c>
      <c r="G21" s="17">
        <v>3</v>
      </c>
      <c r="H21" s="34" t="s">
        <v>51</v>
      </c>
      <c r="I21" s="56" t="s">
        <v>53</v>
      </c>
      <c r="J21" s="57"/>
    </row>
    <row r="23" spans="1:16" x14ac:dyDescent="0.45">
      <c r="C23" s="25"/>
    </row>
  </sheetData>
  <mergeCells count="5">
    <mergeCell ref="B1:D1"/>
    <mergeCell ref="B17:D17"/>
    <mergeCell ref="B20:D20"/>
    <mergeCell ref="I20:J20"/>
    <mergeCell ref="I21:J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Power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PK</cp:lastModifiedBy>
  <dcterms:created xsi:type="dcterms:W3CDTF">2025-04-13T09:58:31Z</dcterms:created>
  <dcterms:modified xsi:type="dcterms:W3CDTF">2025-06-05T03:52:37Z</dcterms:modified>
</cp:coreProperties>
</file>